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公示表" sheetId="4" r:id="rId1"/>
  </sheets>
  <calcPr calcId="144525"/>
</workbook>
</file>

<file path=xl/sharedStrings.xml><?xml version="1.0" encoding="utf-8"?>
<sst xmlns="http://schemas.openxmlformats.org/spreadsheetml/2006/main" count="280" uniqueCount="197">
  <si>
    <t>附件</t>
  </si>
  <si>
    <t>周村区2025年重点行业落实扩大社保补贴明细表（第四批）</t>
  </si>
  <si>
    <t>序号</t>
  </si>
  <si>
    <t>单位名称</t>
  </si>
  <si>
    <t>人数</t>
  </si>
  <si>
    <t>月份</t>
  </si>
  <si>
    <t>身份证号</t>
  </si>
  <si>
    <t>姓名</t>
  </si>
  <si>
    <t>对应所属月份</t>
  </si>
  <si>
    <t>享受月数</t>
  </si>
  <si>
    <t>缴费基数</t>
  </si>
  <si>
    <t>社保补贴金额（元）</t>
  </si>
  <si>
    <t>社保卡账号</t>
  </si>
  <si>
    <t>开户银行</t>
  </si>
  <si>
    <t>山东永正资产清算有限公司</t>
  </si>
  <si>
    <t>370306﹡﹡﹡﹡﹡﹡﹡﹡1525</t>
  </si>
  <si>
    <t>禹欣岐</t>
  </si>
  <si>
    <t>1-10</t>
  </si>
  <si>
    <t>4504/4416</t>
  </si>
  <si>
    <t>621700﹡﹡﹡﹡﹡﹡﹡﹡87830</t>
  </si>
  <si>
    <t>中国建设银行</t>
  </si>
  <si>
    <t>淄博金麟盛月酒店管理服务有限公司</t>
  </si>
  <si>
    <t>370304﹡﹡﹡﹡﹡﹡﹡﹡5113</t>
  </si>
  <si>
    <t>张杰</t>
  </si>
  <si>
    <t>1-9</t>
  </si>
  <si>
    <t>4504/4500</t>
  </si>
  <si>
    <t>622320﹡﹡﹡﹡﹡﹡﹡﹡59</t>
  </si>
  <si>
    <t>淄博博山农村商业银行股份有限公司山头支行</t>
  </si>
  <si>
    <t>淄博祥盛纺织有限公司</t>
  </si>
  <si>
    <t>371083﹡﹡﹡﹡﹡﹡﹡﹡5525</t>
  </si>
  <si>
    <t>宋甜甜</t>
  </si>
  <si>
    <t>2-10</t>
  </si>
  <si>
    <t>621721﹡﹡﹡﹡﹡﹡﹡﹡56299</t>
  </si>
  <si>
    <t>中国工商银行</t>
  </si>
  <si>
    <t>淄博周村懿仁堂中医医院有限公司</t>
  </si>
  <si>
    <t>370306﹡﹡﹡﹡﹡﹡﹡﹡3525</t>
  </si>
  <si>
    <t>韩思源</t>
  </si>
  <si>
    <t>621700﹡﹡﹡﹡﹡﹡﹡﹡34081</t>
  </si>
  <si>
    <t>建设银行周村支行</t>
  </si>
  <si>
    <t>淄博壬我行酒店管理有限公司</t>
  </si>
  <si>
    <t>370306﹡﹡﹡﹡﹡﹡﹡﹡2022</t>
  </si>
  <si>
    <t>韩欣洁</t>
  </si>
  <si>
    <t>8-10</t>
  </si>
  <si>
    <t>622320﹡﹡﹡﹡﹡﹡﹡﹡24</t>
  </si>
  <si>
    <t>山东周村农村商业银行股份有限公司爱国支行</t>
  </si>
  <si>
    <t>淄博悦盛商业管理有限公司</t>
  </si>
  <si>
    <t>370306﹡﹡﹡﹡﹡﹡﹡﹡472X</t>
  </si>
  <si>
    <t>王云洁</t>
  </si>
  <si>
    <t>622823﹡﹡﹡﹡﹡﹡﹡﹡54777</t>
  </si>
  <si>
    <t>中国农业银行</t>
  </si>
  <si>
    <t>370306﹡﹡﹡﹡﹡﹡﹡﹡6731</t>
  </si>
  <si>
    <t>马颀皓</t>
  </si>
  <si>
    <t>621700﹡﹡﹡﹡﹡﹡﹡﹡32465</t>
  </si>
  <si>
    <t>130131﹡﹡﹡﹡﹡﹡﹡﹡2128</t>
  </si>
  <si>
    <t>李金桃</t>
  </si>
  <si>
    <t>621721﹡﹡﹡﹡﹡﹡﹡﹡89535</t>
  </si>
  <si>
    <t>341225﹡﹡﹡﹡﹡﹡﹡﹡0915</t>
  </si>
  <si>
    <t>王奇</t>
  </si>
  <si>
    <t>4-10</t>
  </si>
  <si>
    <t>623119﹡﹡﹡﹡﹡﹡﹡﹡62077</t>
  </si>
  <si>
    <t>齐商银行</t>
  </si>
  <si>
    <t>370306﹡﹡﹡﹡﹡﹡﹡﹡0513</t>
  </si>
  <si>
    <t>李祥宇</t>
  </si>
  <si>
    <t>6-10</t>
  </si>
  <si>
    <t>621700﹡﹡﹡﹡﹡﹡﹡﹡25865</t>
  </si>
  <si>
    <t>370181﹡﹡﹡﹡﹡﹡﹡﹡7157</t>
  </si>
  <si>
    <t>付耀峰</t>
  </si>
  <si>
    <t>7-10</t>
  </si>
  <si>
    <t>622823﹡﹡﹡﹡﹡﹡﹡﹡93872</t>
  </si>
  <si>
    <t>西铁城（中国）精密机械有限公司</t>
  </si>
  <si>
    <t>370322﹡﹡﹡﹡﹡﹡﹡﹡4917</t>
  </si>
  <si>
    <t>石义达</t>
  </si>
  <si>
    <t>622823﹡﹡﹡﹡﹡﹡﹡﹡80074</t>
  </si>
  <si>
    <t>中国农业银行淄博市周村支行</t>
  </si>
  <si>
    <t>370306﹡﹡﹡﹡﹡﹡﹡﹡5615</t>
  </si>
  <si>
    <t>张圣泽</t>
  </si>
  <si>
    <t>622823﹡﹡﹡﹡﹡﹡﹡﹡27676</t>
  </si>
  <si>
    <t>371328﹡﹡﹡﹡﹡﹡﹡﹡2530</t>
  </si>
  <si>
    <t>刘长超</t>
  </si>
  <si>
    <t>622823﹡﹡﹡﹡﹡﹡﹡﹡36175</t>
  </si>
  <si>
    <t>371422﹡﹡﹡﹡﹡﹡﹡﹡6739</t>
  </si>
  <si>
    <t>李金朋</t>
  </si>
  <si>
    <t>621721﹡﹡﹡﹡﹡﹡﹡﹡27480</t>
  </si>
  <si>
    <t>中国工商银行淄博周村正阳路支行</t>
  </si>
  <si>
    <t>370302﹡﹡﹡﹡﹡﹡﹡﹡4544</t>
  </si>
  <si>
    <t>翟烽羽</t>
  </si>
  <si>
    <t>621721﹡﹡﹡﹡﹡﹡﹡﹡29080</t>
  </si>
  <si>
    <t>中国工商银行淄博淄川将军路支行</t>
  </si>
  <si>
    <t>370302﹡﹡﹡﹡﹡﹡﹡﹡7716</t>
  </si>
  <si>
    <t>李晨</t>
  </si>
  <si>
    <t>622320﹡﹡﹡﹡﹡﹡﹡﹡19</t>
  </si>
  <si>
    <t>淄博淄川农村商业银行股份有限公司东坪支行</t>
  </si>
  <si>
    <t>370306﹡﹡﹡﹡﹡﹡﹡﹡4716</t>
  </si>
  <si>
    <t>鲍贻熙健</t>
  </si>
  <si>
    <t>622823﹡﹡﹡﹡﹡﹡﹡﹡22466</t>
  </si>
  <si>
    <t>中国农业银行周村开发区支行</t>
  </si>
  <si>
    <t>370306﹡﹡﹡﹡﹡﹡﹡﹡6015</t>
  </si>
  <si>
    <t>王子赫</t>
  </si>
  <si>
    <t>622320﹡﹡﹡﹡﹡﹡﹡﹡26</t>
  </si>
  <si>
    <t>周村农村商业银行南营支行</t>
  </si>
  <si>
    <t>370306﹡﹡﹡﹡﹡﹡﹡﹡2032</t>
  </si>
  <si>
    <t>刁毅</t>
  </si>
  <si>
    <t>621700﹡﹡﹡﹡﹡﹡﹡﹡20390</t>
  </si>
  <si>
    <t>中国建设银行周村支行</t>
  </si>
  <si>
    <t>372330﹡﹡﹡﹡﹡﹡﹡﹡2472</t>
  </si>
  <si>
    <t>王德邻</t>
  </si>
  <si>
    <t>621721﹡﹡﹡﹡﹡﹡﹡﹡92174</t>
  </si>
  <si>
    <t>中国工商银行淄博分行</t>
  </si>
  <si>
    <t>372330﹡﹡﹡﹡﹡﹡﹡﹡2474</t>
  </si>
  <si>
    <t>李继炜</t>
  </si>
  <si>
    <t>621721﹡﹡﹡﹡﹡﹡﹡﹡99727</t>
  </si>
  <si>
    <t>中国工商银行淄博市周村支行</t>
  </si>
  <si>
    <t>370306﹡﹡﹡﹡﹡﹡﹡﹡2013</t>
  </si>
  <si>
    <t>于明瑞</t>
  </si>
  <si>
    <t>621700﹡﹡﹡﹡﹡﹡﹡﹡81957</t>
  </si>
  <si>
    <t>中国建设银行淄博周村支行</t>
  </si>
  <si>
    <t>370322﹡﹡﹡﹡﹡﹡﹡﹡1319</t>
  </si>
  <si>
    <t>张俊哲</t>
  </si>
  <si>
    <t>622320﹡﹡﹡﹡﹡﹡﹡﹡41</t>
  </si>
  <si>
    <t>山东省农村信用社联合社高青农村商业银行</t>
  </si>
  <si>
    <t>370721﹡﹡﹡﹡﹡﹡﹡﹡4032</t>
  </si>
  <si>
    <t>包奉琪</t>
  </si>
  <si>
    <t>622823﹡﹡﹡﹡﹡﹡﹡﹡50577</t>
  </si>
  <si>
    <t>中国农业银行淄博分行营业部</t>
  </si>
  <si>
    <t>370303﹡﹡﹡﹡﹡﹡﹡﹡4510</t>
  </si>
  <si>
    <t>王铭梁</t>
  </si>
  <si>
    <t>621700﹡﹡﹡﹡﹡﹡﹡﹡87573</t>
  </si>
  <si>
    <t>中国建设银行淄博市淄博西城支行</t>
  </si>
  <si>
    <t>370306﹡﹡﹡﹡﹡﹡﹡﹡0518</t>
  </si>
  <si>
    <t>郭新宇</t>
  </si>
  <si>
    <t>621700﹡﹡﹡﹡﹡﹡﹡﹡26640</t>
  </si>
  <si>
    <t>中国建设银行淄博市周村支行</t>
  </si>
  <si>
    <t>370302﹡﹡﹡﹡﹡﹡﹡﹡601X</t>
  </si>
  <si>
    <t>赵健衡</t>
  </si>
  <si>
    <t>621721﹡﹡﹡﹡﹡﹡﹡﹡83480</t>
  </si>
  <si>
    <t>中国工商银行股份有限公司淄博市周村区祠堂街支行</t>
  </si>
  <si>
    <t>370306﹡﹡﹡﹡﹡﹡﹡﹡1539</t>
  </si>
  <si>
    <t>杜小玮</t>
  </si>
  <si>
    <t>621700﹡﹡﹡﹡﹡﹡﹡﹡96971</t>
  </si>
  <si>
    <t>370306﹡﹡﹡﹡﹡﹡﹡﹡051X</t>
  </si>
  <si>
    <t>黄羿溥</t>
  </si>
  <si>
    <t>9-10</t>
  </si>
  <si>
    <t>622320﹡﹡﹡﹡﹡﹡﹡﹡44</t>
  </si>
  <si>
    <t>山东周村农村商业银行股份有限公司营业部</t>
  </si>
  <si>
    <t>370302﹡﹡﹡﹡﹡﹡﹡﹡2915</t>
  </si>
  <si>
    <t>鲁家乐</t>
  </si>
  <si>
    <t>622823﹡﹡﹡﹡﹡﹡﹡﹡22563</t>
  </si>
  <si>
    <t>中国农业银行淄博淄川支行</t>
  </si>
  <si>
    <t>370306﹡﹡﹡﹡﹡﹡﹡﹡4718</t>
  </si>
  <si>
    <t>沈昊骀</t>
  </si>
  <si>
    <t>622823﹡﹡﹡﹡﹡﹡﹡﹡73761</t>
  </si>
  <si>
    <t>370323﹡﹡﹡﹡﹡﹡﹡﹡1215</t>
  </si>
  <si>
    <t>包汉宁</t>
  </si>
  <si>
    <t>621721﹡﹡﹡﹡﹡﹡﹡﹡83472</t>
  </si>
  <si>
    <t>370302﹡﹡﹡﹡﹡﹡﹡﹡001X</t>
  </si>
  <si>
    <t>祝子鉴</t>
  </si>
  <si>
    <t>621700﹡﹡﹡﹡﹡﹡﹡﹡80669</t>
  </si>
  <si>
    <t>中国建设银行淄川区般阳路分行</t>
  </si>
  <si>
    <t>372330﹡﹡﹡﹡﹡﹡﹡﹡1871</t>
  </si>
  <si>
    <t>李鑫成</t>
  </si>
  <si>
    <t>621721﹡﹡﹡﹡﹡﹡﹡﹡03893</t>
  </si>
  <si>
    <t>中国工商银行滨州市邹平支行营业厅</t>
  </si>
  <si>
    <t>淄博锦汇财税咨询有限公司</t>
  </si>
  <si>
    <t>370306﹡﹡﹡﹡﹡﹡﹡﹡1532</t>
  </si>
  <si>
    <t>刘泽林</t>
  </si>
  <si>
    <t>621700﹡﹡﹡﹡﹡﹡﹡﹡03750</t>
  </si>
  <si>
    <t>山东三金玻璃机械有限公司</t>
  </si>
  <si>
    <t>371727﹡﹡﹡﹡﹡﹡﹡﹡0530</t>
  </si>
  <si>
    <t>王翔</t>
  </si>
  <si>
    <t>621797﹡﹡﹡﹡﹡﹡﹡﹡85261</t>
  </si>
  <si>
    <t>中国邮政储蓄银行菏泽市白土山路支行</t>
  </si>
  <si>
    <t>370306﹡﹡﹡﹡﹡﹡﹡﹡2516</t>
  </si>
  <si>
    <t>韩晓卓</t>
  </si>
  <si>
    <t>622823﹡﹡﹡﹡﹡﹡﹡﹡28569</t>
  </si>
  <si>
    <t>农行淄博周村支行</t>
  </si>
  <si>
    <t>372330﹡﹡﹡﹡﹡﹡﹡﹡2468</t>
  </si>
  <si>
    <t>宋晨晓</t>
  </si>
  <si>
    <t>621721﹡﹡﹡﹡﹡﹡﹡﹡84106</t>
  </si>
  <si>
    <t>工行淄博分行营业部营业室</t>
  </si>
  <si>
    <t>370306﹡﹡﹡﹡﹡﹡﹡﹡1516</t>
  </si>
  <si>
    <t>孙智炜</t>
  </si>
  <si>
    <t>622823﹡﹡﹡﹡﹡﹡﹡﹡10671</t>
  </si>
  <si>
    <t>372901﹡﹡﹡﹡﹡﹡﹡﹡5637</t>
  </si>
  <si>
    <t>吴俊鹏</t>
  </si>
  <si>
    <t>621721﹡﹡﹡﹡﹡﹡﹡﹡90293</t>
  </si>
  <si>
    <t>372330﹡﹡﹡﹡﹡﹡﹡﹡3314</t>
  </si>
  <si>
    <t>李博文</t>
  </si>
  <si>
    <t>621721﹡﹡﹡﹡﹡﹡﹡﹡07691</t>
  </si>
  <si>
    <t>工行淄博周村支行</t>
  </si>
  <si>
    <t>371427﹡﹡﹡﹡﹡﹡﹡﹡4350</t>
  </si>
  <si>
    <t>谷德鑫</t>
  </si>
  <si>
    <t>621797﹡﹡﹡﹡﹡﹡﹡﹡48198</t>
  </si>
  <si>
    <t>中国邮政储蓄银行股份有限公司夏津县李楼营业所</t>
  </si>
  <si>
    <t>370306﹡﹡﹡﹡﹡﹡﹡﹡5624</t>
  </si>
  <si>
    <t>王雨薇</t>
  </si>
  <si>
    <t>622823﹡﹡﹡﹡﹡﹡﹡﹡48968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</si>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</sst>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;[Red]\-0.00\ "/>
  </numFmts>
  <fonts count="30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indexed="10"/>
      <name val="宋体"/>
      <charset val="134"/>
    </font>
    <font>
      <sz val="11"/>
      <color indexed="8"/>
      <name val="黑体"/>
      <charset val="134"/>
    </font>
    <font>
      <b/>
      <sz val="18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top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44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0" xfId="44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5_2018年第一季度公示情况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9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topLeftCell="A39" workbookViewId="0">
      <selection activeCell="N9" sqref="N9"/>
    </sheetView>
  </sheetViews>
  <sheetFormatPr defaultColWidth="9" defaultRowHeight="11.25"/>
  <cols>
    <col min="1" max="1" width="5.625" style="2" customWidth="1"/>
    <col min="2" max="2" width="23.25" style="4" customWidth="1"/>
    <col min="3" max="3" width="4.375" style="5" customWidth="1"/>
    <col min="4" max="4" width="4.625" style="5" customWidth="1"/>
    <col min="5" max="5" width="25.5" style="6" customWidth="1"/>
    <col min="6" max="6" width="6.625" style="2" customWidth="1"/>
    <col min="7" max="7" width="6.5" style="2" customWidth="1"/>
    <col min="8" max="8" width="4.75" style="2" customWidth="1"/>
    <col min="9" max="9" width="8" style="7" customWidth="1"/>
    <col min="10" max="10" width="8.5" style="8" customWidth="1"/>
    <col min="11" max="11" width="26" style="1" customWidth="1"/>
    <col min="12" max="12" width="30.75" style="9" customWidth="1"/>
    <col min="13" max="16384" width="9" style="1"/>
  </cols>
  <sheetData>
    <row r="1" s="1" customFormat="1" ht="27" customHeight="1" spans="1:12">
      <c r="A1" s="10" t="s">
        <v>0</v>
      </c>
      <c r="B1" s="4"/>
      <c r="C1" s="5"/>
      <c r="D1" s="5"/>
      <c r="E1" s="6"/>
      <c r="F1" s="2"/>
      <c r="G1" s="2"/>
      <c r="H1" s="2"/>
      <c r="I1" s="7"/>
      <c r="J1" s="8"/>
      <c r="L1" s="9"/>
    </row>
    <row r="2" s="1" customFormat="1" ht="30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30" customHeight="1" spans="1:12">
      <c r="A3" s="11"/>
      <c r="B3" s="11"/>
      <c r="C3" s="11"/>
      <c r="D3" s="11"/>
      <c r="E3" s="11"/>
      <c r="F3" s="11"/>
      <c r="G3" s="11"/>
      <c r="H3" s="11"/>
      <c r="I3" s="11"/>
      <c r="J3" s="11"/>
      <c r="K3" s="22"/>
      <c r="L3" s="22"/>
    </row>
    <row r="4" s="2" customFormat="1" ht="20" customHeight="1" spans="1:12">
      <c r="A4" s="12" t="s">
        <v>2</v>
      </c>
      <c r="B4" s="12" t="s">
        <v>3</v>
      </c>
      <c r="C4" s="12" t="s">
        <v>4</v>
      </c>
      <c r="D4" s="12" t="s">
        <v>5</v>
      </c>
      <c r="E4" s="13" t="s">
        <v>6</v>
      </c>
      <c r="F4" s="12" t="s">
        <v>7</v>
      </c>
      <c r="G4" s="12" t="s">
        <v>8</v>
      </c>
      <c r="H4" s="12" t="s">
        <v>9</v>
      </c>
      <c r="I4" s="23" t="s">
        <v>10</v>
      </c>
      <c r="J4" s="24" t="s">
        <v>11</v>
      </c>
      <c r="K4" s="14" t="s">
        <v>12</v>
      </c>
      <c r="L4" s="12" t="s">
        <v>13</v>
      </c>
    </row>
    <row r="5" s="3" customFormat="1" ht="20" customHeight="1" spans="1:12">
      <c r="A5" s="12"/>
      <c r="B5" s="12"/>
      <c r="C5" s="12"/>
      <c r="D5" s="12"/>
      <c r="E5" s="13"/>
      <c r="F5" s="12"/>
      <c r="G5" s="12"/>
      <c r="H5" s="12"/>
      <c r="I5" s="23"/>
      <c r="J5" s="24"/>
      <c r="K5" s="14"/>
      <c r="L5" s="12"/>
    </row>
    <row r="6" s="1" customFormat="1" ht="30" customHeight="1" spans="1:12">
      <c r="A6" s="14">
        <v>1</v>
      </c>
      <c r="B6" s="15" t="s">
        <v>14</v>
      </c>
      <c r="C6" s="15">
        <v>1</v>
      </c>
      <c r="D6" s="15">
        <v>10</v>
      </c>
      <c r="E6" s="16" t="s">
        <v>15</v>
      </c>
      <c r="F6" s="16" t="s">
        <v>16</v>
      </c>
      <c r="G6" s="17" t="s">
        <v>17</v>
      </c>
      <c r="H6" s="14">
        <v>10</v>
      </c>
      <c r="I6" s="25" t="s">
        <v>18</v>
      </c>
      <c r="J6" s="26">
        <f t="shared" ref="J6:J12" si="0">115.53*9+115.97*1</f>
        <v>1155.74</v>
      </c>
      <c r="K6" s="16" t="s">
        <v>19</v>
      </c>
      <c r="L6" s="16" t="s">
        <v>20</v>
      </c>
    </row>
    <row r="7" s="1" customFormat="1" ht="30" customHeight="1" spans="1:12">
      <c r="A7" s="14">
        <v>2</v>
      </c>
      <c r="B7" s="15" t="s">
        <v>21</v>
      </c>
      <c r="C7" s="15">
        <v>1</v>
      </c>
      <c r="D7" s="15">
        <v>9</v>
      </c>
      <c r="E7" s="16" t="s">
        <v>22</v>
      </c>
      <c r="F7" s="16" t="s">
        <v>23</v>
      </c>
      <c r="G7" s="17" t="s">
        <v>24</v>
      </c>
      <c r="H7" s="14">
        <v>9</v>
      </c>
      <c r="I7" s="25" t="s">
        <v>25</v>
      </c>
      <c r="J7" s="26">
        <f>115.95*H7</f>
        <v>1043.55</v>
      </c>
      <c r="K7" s="16" t="s">
        <v>26</v>
      </c>
      <c r="L7" s="16" t="s">
        <v>27</v>
      </c>
    </row>
    <row r="8" s="1" customFormat="1" ht="30" customHeight="1" spans="1:12">
      <c r="A8" s="14">
        <v>3</v>
      </c>
      <c r="B8" s="15" t="s">
        <v>28</v>
      </c>
      <c r="C8" s="15">
        <v>1</v>
      </c>
      <c r="D8" s="15">
        <v>9</v>
      </c>
      <c r="E8" s="16" t="s">
        <v>29</v>
      </c>
      <c r="F8" s="16" t="s">
        <v>30</v>
      </c>
      <c r="G8" s="17" t="s">
        <v>31</v>
      </c>
      <c r="H8" s="14">
        <v>9</v>
      </c>
      <c r="I8" s="25" t="s">
        <v>18</v>
      </c>
      <c r="J8" s="26">
        <f>115.53*8+115.97*1</f>
        <v>1040.21</v>
      </c>
      <c r="K8" s="16" t="s">
        <v>32</v>
      </c>
      <c r="L8" s="16" t="s">
        <v>33</v>
      </c>
    </row>
    <row r="9" s="1" customFormat="1" ht="30" customHeight="1" spans="1:12">
      <c r="A9" s="14">
        <v>4</v>
      </c>
      <c r="B9" s="15" t="s">
        <v>34</v>
      </c>
      <c r="C9" s="15">
        <v>1</v>
      </c>
      <c r="D9" s="15">
        <v>10</v>
      </c>
      <c r="E9" s="16" t="s">
        <v>35</v>
      </c>
      <c r="F9" s="16" t="s">
        <v>36</v>
      </c>
      <c r="G9" s="17" t="s">
        <v>17</v>
      </c>
      <c r="H9" s="14">
        <v>10</v>
      </c>
      <c r="I9" s="25" t="s">
        <v>18</v>
      </c>
      <c r="J9" s="26">
        <f t="shared" si="0"/>
        <v>1155.74</v>
      </c>
      <c r="K9" s="16" t="s">
        <v>37</v>
      </c>
      <c r="L9" s="16" t="s">
        <v>38</v>
      </c>
    </row>
    <row r="10" s="1" customFormat="1" ht="30" customHeight="1" spans="1:12">
      <c r="A10" s="14">
        <v>5</v>
      </c>
      <c r="B10" s="15" t="s">
        <v>39</v>
      </c>
      <c r="C10" s="15">
        <v>1</v>
      </c>
      <c r="D10" s="15">
        <v>3</v>
      </c>
      <c r="E10" s="16" t="s">
        <v>40</v>
      </c>
      <c r="F10" s="16" t="s">
        <v>41</v>
      </c>
      <c r="G10" s="17" t="s">
        <v>42</v>
      </c>
      <c r="H10" s="14">
        <v>3</v>
      </c>
      <c r="I10" s="25" t="s">
        <v>18</v>
      </c>
      <c r="J10" s="26">
        <f>115.53*2+115.97*1</f>
        <v>347.03</v>
      </c>
      <c r="K10" s="16" t="s">
        <v>43</v>
      </c>
      <c r="L10" s="16" t="s">
        <v>44</v>
      </c>
    </row>
    <row r="11" s="1" customFormat="1" ht="30" customHeight="1" spans="1:12">
      <c r="A11" s="14">
        <v>6</v>
      </c>
      <c r="B11" s="15" t="s">
        <v>45</v>
      </c>
      <c r="C11" s="15">
        <v>6</v>
      </c>
      <c r="D11" s="15">
        <v>46</v>
      </c>
      <c r="E11" s="16" t="s">
        <v>46</v>
      </c>
      <c r="F11" s="16" t="s">
        <v>47</v>
      </c>
      <c r="G11" s="17" t="s">
        <v>17</v>
      </c>
      <c r="H11" s="14">
        <v>10</v>
      </c>
      <c r="I11" s="25" t="s">
        <v>18</v>
      </c>
      <c r="J11" s="26">
        <f t="shared" si="0"/>
        <v>1155.74</v>
      </c>
      <c r="K11" s="16" t="s">
        <v>48</v>
      </c>
      <c r="L11" s="27" t="s">
        <v>49</v>
      </c>
    </row>
    <row r="12" s="1" customFormat="1" ht="30" customHeight="1" spans="1:12">
      <c r="A12" s="14"/>
      <c r="B12" s="15"/>
      <c r="C12" s="15"/>
      <c r="D12" s="15"/>
      <c r="E12" s="16" t="s">
        <v>50</v>
      </c>
      <c r="F12" s="16" t="s">
        <v>51</v>
      </c>
      <c r="G12" s="17" t="s">
        <v>17</v>
      </c>
      <c r="H12" s="14">
        <v>10</v>
      </c>
      <c r="I12" s="25" t="s">
        <v>18</v>
      </c>
      <c r="J12" s="26">
        <f t="shared" si="0"/>
        <v>1155.74</v>
      </c>
      <c r="K12" s="16" t="s">
        <v>52</v>
      </c>
      <c r="L12" s="16" t="s">
        <v>20</v>
      </c>
    </row>
    <row r="13" s="1" customFormat="1" ht="30" customHeight="1" spans="1:12">
      <c r="A13" s="14"/>
      <c r="B13" s="15"/>
      <c r="C13" s="15"/>
      <c r="D13" s="15"/>
      <c r="E13" s="16" t="s">
        <v>53</v>
      </c>
      <c r="F13" s="16" t="s">
        <v>54</v>
      </c>
      <c r="G13" s="17" t="s">
        <v>17</v>
      </c>
      <c r="H13" s="14">
        <v>10</v>
      </c>
      <c r="I13" s="25">
        <v>9000</v>
      </c>
      <c r="J13" s="26">
        <f>231.75*H13</f>
        <v>2317.5</v>
      </c>
      <c r="K13" s="16" t="s">
        <v>55</v>
      </c>
      <c r="L13" s="16" t="s">
        <v>33</v>
      </c>
    </row>
    <row r="14" s="1" customFormat="1" ht="30" customHeight="1" spans="1:12">
      <c r="A14" s="14"/>
      <c r="B14" s="15"/>
      <c r="C14" s="15"/>
      <c r="D14" s="15"/>
      <c r="E14" s="16" t="s">
        <v>56</v>
      </c>
      <c r="F14" s="16" t="s">
        <v>57</v>
      </c>
      <c r="G14" s="17" t="s">
        <v>58</v>
      </c>
      <c r="H14" s="14">
        <v>7</v>
      </c>
      <c r="I14" s="25" t="s">
        <v>18</v>
      </c>
      <c r="J14" s="26">
        <f>115.53*6+115.97*1</f>
        <v>809.15</v>
      </c>
      <c r="K14" s="16" t="s">
        <v>59</v>
      </c>
      <c r="L14" s="16" t="s">
        <v>60</v>
      </c>
    </row>
    <row r="15" s="1" customFormat="1" ht="30" customHeight="1" spans="1:12">
      <c r="A15" s="14"/>
      <c r="B15" s="15"/>
      <c r="C15" s="15"/>
      <c r="D15" s="15"/>
      <c r="E15" s="16" t="s">
        <v>61</v>
      </c>
      <c r="F15" s="16" t="s">
        <v>62</v>
      </c>
      <c r="G15" s="17" t="s">
        <v>63</v>
      </c>
      <c r="H15" s="14">
        <v>5</v>
      </c>
      <c r="I15" s="25" t="s">
        <v>18</v>
      </c>
      <c r="J15" s="26">
        <f>115.53*4+115.97*1</f>
        <v>578.09</v>
      </c>
      <c r="K15" s="16" t="s">
        <v>64</v>
      </c>
      <c r="L15" s="16" t="s">
        <v>20</v>
      </c>
    </row>
    <row r="16" s="1" customFormat="1" ht="30" customHeight="1" spans="1:12">
      <c r="A16" s="14"/>
      <c r="B16" s="15"/>
      <c r="C16" s="15"/>
      <c r="D16" s="15"/>
      <c r="E16" s="16" t="s">
        <v>65</v>
      </c>
      <c r="F16" s="16" t="s">
        <v>66</v>
      </c>
      <c r="G16" s="17" t="s">
        <v>67</v>
      </c>
      <c r="H16" s="14">
        <v>4</v>
      </c>
      <c r="I16" s="25">
        <v>7500</v>
      </c>
      <c r="J16" s="26">
        <f>193.12*H16</f>
        <v>772.48</v>
      </c>
      <c r="K16" s="16" t="s">
        <v>68</v>
      </c>
      <c r="L16" s="16" t="s">
        <v>49</v>
      </c>
    </row>
    <row r="17" s="1" customFormat="1" ht="30" customHeight="1" spans="1:12">
      <c r="A17" s="14">
        <v>7</v>
      </c>
      <c r="B17" s="15" t="s">
        <v>69</v>
      </c>
      <c r="C17" s="15">
        <v>24</v>
      </c>
      <c r="D17" s="15">
        <v>201</v>
      </c>
      <c r="E17" s="16" t="s">
        <v>70</v>
      </c>
      <c r="F17" s="16" t="s">
        <v>71</v>
      </c>
      <c r="G17" s="17" t="s">
        <v>17</v>
      </c>
      <c r="H17" s="14">
        <v>10</v>
      </c>
      <c r="I17" s="25" t="s">
        <v>18</v>
      </c>
      <c r="J17" s="26">
        <f t="shared" ref="J17:J34" si="1">115.53*9+115.97*1</f>
        <v>1155.74</v>
      </c>
      <c r="K17" s="16" t="s">
        <v>72</v>
      </c>
      <c r="L17" s="18" t="s">
        <v>73</v>
      </c>
    </row>
    <row r="18" s="1" customFormat="1" ht="30" customHeight="1" spans="1:12">
      <c r="A18" s="14"/>
      <c r="B18" s="15"/>
      <c r="C18" s="15"/>
      <c r="D18" s="15"/>
      <c r="E18" s="16" t="s">
        <v>74</v>
      </c>
      <c r="F18" s="16" t="s">
        <v>75</v>
      </c>
      <c r="G18" s="17" t="s">
        <v>17</v>
      </c>
      <c r="H18" s="14">
        <v>10</v>
      </c>
      <c r="I18" s="25" t="s">
        <v>18</v>
      </c>
      <c r="J18" s="26">
        <f t="shared" si="1"/>
        <v>1155.74</v>
      </c>
      <c r="K18" s="16" t="s">
        <v>76</v>
      </c>
      <c r="L18" s="18" t="s">
        <v>73</v>
      </c>
    </row>
    <row r="19" s="1" customFormat="1" ht="30" customHeight="1" spans="1:12">
      <c r="A19" s="14"/>
      <c r="B19" s="15"/>
      <c r="C19" s="15"/>
      <c r="D19" s="15"/>
      <c r="E19" s="16" t="s">
        <v>77</v>
      </c>
      <c r="F19" s="16" t="s">
        <v>78</v>
      </c>
      <c r="G19" s="17" t="s">
        <v>17</v>
      </c>
      <c r="H19" s="14">
        <v>10</v>
      </c>
      <c r="I19" s="25" t="s">
        <v>18</v>
      </c>
      <c r="J19" s="26">
        <f t="shared" si="1"/>
        <v>1155.74</v>
      </c>
      <c r="K19" s="16" t="s">
        <v>79</v>
      </c>
      <c r="L19" s="18" t="s">
        <v>73</v>
      </c>
    </row>
    <row r="20" s="1" customFormat="1" ht="30" customHeight="1" spans="1:12">
      <c r="A20" s="14"/>
      <c r="B20" s="15"/>
      <c r="C20" s="15"/>
      <c r="D20" s="15"/>
      <c r="E20" s="16" t="s">
        <v>80</v>
      </c>
      <c r="F20" s="16" t="s">
        <v>81</v>
      </c>
      <c r="G20" s="17" t="s">
        <v>17</v>
      </c>
      <c r="H20" s="14">
        <v>10</v>
      </c>
      <c r="I20" s="25" t="s">
        <v>18</v>
      </c>
      <c r="J20" s="26">
        <f t="shared" si="1"/>
        <v>1155.74</v>
      </c>
      <c r="K20" s="16" t="s">
        <v>82</v>
      </c>
      <c r="L20" s="18" t="s">
        <v>83</v>
      </c>
    </row>
    <row r="21" s="1" customFormat="1" ht="30" customHeight="1" spans="1:12">
      <c r="A21" s="14"/>
      <c r="B21" s="15"/>
      <c r="C21" s="15"/>
      <c r="D21" s="15"/>
      <c r="E21" s="16" t="s">
        <v>84</v>
      </c>
      <c r="F21" s="16" t="s">
        <v>85</v>
      </c>
      <c r="G21" s="17" t="s">
        <v>17</v>
      </c>
      <c r="H21" s="14">
        <v>10</v>
      </c>
      <c r="I21" s="25" t="s">
        <v>18</v>
      </c>
      <c r="J21" s="26">
        <f t="shared" si="1"/>
        <v>1155.74</v>
      </c>
      <c r="K21" s="16" t="s">
        <v>86</v>
      </c>
      <c r="L21" s="18" t="s">
        <v>87</v>
      </c>
    </row>
    <row r="22" s="1" customFormat="1" ht="30" customHeight="1" spans="1:12">
      <c r="A22" s="14"/>
      <c r="B22" s="15"/>
      <c r="C22" s="15"/>
      <c r="D22" s="15"/>
      <c r="E22" s="16" t="s">
        <v>88</v>
      </c>
      <c r="F22" s="16" t="s">
        <v>89</v>
      </c>
      <c r="G22" s="17" t="s">
        <v>17</v>
      </c>
      <c r="H22" s="14">
        <v>10</v>
      </c>
      <c r="I22" s="25" t="s">
        <v>18</v>
      </c>
      <c r="J22" s="26">
        <f t="shared" si="1"/>
        <v>1155.74</v>
      </c>
      <c r="K22" s="16" t="s">
        <v>90</v>
      </c>
      <c r="L22" s="18" t="s">
        <v>91</v>
      </c>
    </row>
    <row r="23" s="1" customFormat="1" ht="30" customHeight="1" spans="1:12">
      <c r="A23" s="14"/>
      <c r="B23" s="15"/>
      <c r="C23" s="15"/>
      <c r="D23" s="15"/>
      <c r="E23" s="16" t="s">
        <v>92</v>
      </c>
      <c r="F23" s="16" t="s">
        <v>93</v>
      </c>
      <c r="G23" s="17" t="s">
        <v>17</v>
      </c>
      <c r="H23" s="14">
        <v>10</v>
      </c>
      <c r="I23" s="25" t="s">
        <v>18</v>
      </c>
      <c r="J23" s="26">
        <f t="shared" si="1"/>
        <v>1155.74</v>
      </c>
      <c r="K23" s="16" t="s">
        <v>94</v>
      </c>
      <c r="L23" s="18" t="s">
        <v>95</v>
      </c>
    </row>
    <row r="24" s="1" customFormat="1" ht="30" customHeight="1" spans="1:12">
      <c r="A24" s="14"/>
      <c r="B24" s="15"/>
      <c r="C24" s="15"/>
      <c r="D24" s="15"/>
      <c r="E24" s="16" t="s">
        <v>96</v>
      </c>
      <c r="F24" s="16" t="s">
        <v>97</v>
      </c>
      <c r="G24" s="17" t="s">
        <v>17</v>
      </c>
      <c r="H24" s="14">
        <v>10</v>
      </c>
      <c r="I24" s="25" t="s">
        <v>18</v>
      </c>
      <c r="J24" s="26">
        <f t="shared" si="1"/>
        <v>1155.74</v>
      </c>
      <c r="K24" s="16" t="s">
        <v>98</v>
      </c>
      <c r="L24" s="18" t="s">
        <v>99</v>
      </c>
    </row>
    <row r="25" s="1" customFormat="1" ht="30" customHeight="1" spans="1:12">
      <c r="A25" s="14"/>
      <c r="B25" s="15"/>
      <c r="C25" s="15"/>
      <c r="D25" s="15"/>
      <c r="E25" s="16" t="s">
        <v>100</v>
      </c>
      <c r="F25" s="16" t="s">
        <v>101</v>
      </c>
      <c r="G25" s="17" t="s">
        <v>17</v>
      </c>
      <c r="H25" s="14">
        <v>10</v>
      </c>
      <c r="I25" s="25" t="s">
        <v>18</v>
      </c>
      <c r="J25" s="26">
        <f t="shared" si="1"/>
        <v>1155.74</v>
      </c>
      <c r="K25" s="16" t="s">
        <v>102</v>
      </c>
      <c r="L25" s="18" t="s">
        <v>103</v>
      </c>
    </row>
    <row r="26" s="1" customFormat="1" ht="30" customHeight="1" spans="1:12">
      <c r="A26" s="14"/>
      <c r="B26" s="15"/>
      <c r="C26" s="15"/>
      <c r="D26" s="15"/>
      <c r="E26" s="16" t="s">
        <v>104</v>
      </c>
      <c r="F26" s="16" t="s">
        <v>105</v>
      </c>
      <c r="G26" s="17" t="s">
        <v>17</v>
      </c>
      <c r="H26" s="14">
        <v>10</v>
      </c>
      <c r="I26" s="25" t="s">
        <v>18</v>
      </c>
      <c r="J26" s="26">
        <f t="shared" si="1"/>
        <v>1155.74</v>
      </c>
      <c r="K26" s="16" t="s">
        <v>106</v>
      </c>
      <c r="L26" s="18" t="s">
        <v>107</v>
      </c>
    </row>
    <row r="27" s="1" customFormat="1" ht="30" customHeight="1" spans="1:12">
      <c r="A27" s="14"/>
      <c r="B27" s="15"/>
      <c r="C27" s="15"/>
      <c r="D27" s="15"/>
      <c r="E27" s="16" t="s">
        <v>108</v>
      </c>
      <c r="F27" s="16" t="s">
        <v>109</v>
      </c>
      <c r="G27" s="17" t="s">
        <v>17</v>
      </c>
      <c r="H27" s="14">
        <v>10</v>
      </c>
      <c r="I27" s="25" t="s">
        <v>18</v>
      </c>
      <c r="J27" s="26">
        <f t="shared" si="1"/>
        <v>1155.74</v>
      </c>
      <c r="K27" s="16" t="s">
        <v>110</v>
      </c>
      <c r="L27" s="18" t="s">
        <v>111</v>
      </c>
    </row>
    <row r="28" s="1" customFormat="1" ht="30" customHeight="1" spans="1:12">
      <c r="A28" s="14"/>
      <c r="B28" s="15"/>
      <c r="C28" s="15"/>
      <c r="D28" s="15"/>
      <c r="E28" s="16" t="s">
        <v>112</v>
      </c>
      <c r="F28" s="16" t="s">
        <v>113</v>
      </c>
      <c r="G28" s="17" t="s">
        <v>17</v>
      </c>
      <c r="H28" s="14">
        <v>10</v>
      </c>
      <c r="I28" s="25" t="s">
        <v>18</v>
      </c>
      <c r="J28" s="26">
        <f t="shared" si="1"/>
        <v>1155.74</v>
      </c>
      <c r="K28" s="16" t="s">
        <v>114</v>
      </c>
      <c r="L28" s="18" t="s">
        <v>115</v>
      </c>
    </row>
    <row r="29" s="1" customFormat="1" ht="30" customHeight="1" spans="1:12">
      <c r="A29" s="14"/>
      <c r="B29" s="15"/>
      <c r="C29" s="15"/>
      <c r="D29" s="15"/>
      <c r="E29" s="16" t="s">
        <v>116</v>
      </c>
      <c r="F29" s="16" t="s">
        <v>117</v>
      </c>
      <c r="G29" s="17" t="s">
        <v>17</v>
      </c>
      <c r="H29" s="14">
        <v>10</v>
      </c>
      <c r="I29" s="25" t="s">
        <v>18</v>
      </c>
      <c r="J29" s="26">
        <f t="shared" si="1"/>
        <v>1155.74</v>
      </c>
      <c r="K29" s="16" t="s">
        <v>118</v>
      </c>
      <c r="L29" s="18" t="s">
        <v>119</v>
      </c>
    </row>
    <row r="30" s="1" customFormat="1" ht="30" customHeight="1" spans="1:12">
      <c r="A30" s="14"/>
      <c r="B30" s="15"/>
      <c r="C30" s="15"/>
      <c r="D30" s="15"/>
      <c r="E30" s="16" t="s">
        <v>120</v>
      </c>
      <c r="F30" s="16" t="s">
        <v>121</v>
      </c>
      <c r="G30" s="17" t="s">
        <v>17</v>
      </c>
      <c r="H30" s="14">
        <v>10</v>
      </c>
      <c r="I30" s="25" t="s">
        <v>18</v>
      </c>
      <c r="J30" s="26">
        <f t="shared" si="1"/>
        <v>1155.74</v>
      </c>
      <c r="K30" s="16" t="s">
        <v>122</v>
      </c>
      <c r="L30" s="18" t="s">
        <v>123</v>
      </c>
    </row>
    <row r="31" s="1" customFormat="1" ht="30" customHeight="1" spans="1:12">
      <c r="A31" s="14"/>
      <c r="B31" s="15"/>
      <c r="C31" s="15"/>
      <c r="D31" s="15"/>
      <c r="E31" s="16" t="s">
        <v>124</v>
      </c>
      <c r="F31" s="16" t="s">
        <v>125</v>
      </c>
      <c r="G31" s="17" t="s">
        <v>17</v>
      </c>
      <c r="H31" s="14">
        <v>10</v>
      </c>
      <c r="I31" s="25" t="s">
        <v>18</v>
      </c>
      <c r="J31" s="26">
        <f t="shared" si="1"/>
        <v>1155.74</v>
      </c>
      <c r="K31" s="16" t="s">
        <v>126</v>
      </c>
      <c r="L31" s="18" t="s">
        <v>127</v>
      </c>
    </row>
    <row r="32" s="1" customFormat="1" ht="30" customHeight="1" spans="1:12">
      <c r="A32" s="14"/>
      <c r="B32" s="15"/>
      <c r="C32" s="15"/>
      <c r="D32" s="15"/>
      <c r="E32" s="16" t="s">
        <v>128</v>
      </c>
      <c r="F32" s="18" t="s">
        <v>129</v>
      </c>
      <c r="G32" s="17" t="s">
        <v>17</v>
      </c>
      <c r="H32" s="14">
        <v>10</v>
      </c>
      <c r="I32" s="25" t="s">
        <v>18</v>
      </c>
      <c r="J32" s="26">
        <f t="shared" si="1"/>
        <v>1155.74</v>
      </c>
      <c r="K32" s="16" t="s">
        <v>130</v>
      </c>
      <c r="L32" s="18" t="s">
        <v>131</v>
      </c>
    </row>
    <row r="33" s="1" customFormat="1" ht="30" customHeight="1" spans="1:12">
      <c r="A33" s="14"/>
      <c r="B33" s="15"/>
      <c r="C33" s="15"/>
      <c r="D33" s="15"/>
      <c r="E33" s="16" t="s">
        <v>132</v>
      </c>
      <c r="F33" s="18" t="s">
        <v>133</v>
      </c>
      <c r="G33" s="17" t="s">
        <v>17</v>
      </c>
      <c r="H33" s="14">
        <v>10</v>
      </c>
      <c r="I33" s="25" t="s">
        <v>18</v>
      </c>
      <c r="J33" s="26">
        <f t="shared" si="1"/>
        <v>1155.74</v>
      </c>
      <c r="K33" s="16" t="s">
        <v>134</v>
      </c>
      <c r="L33" s="18" t="s">
        <v>135</v>
      </c>
    </row>
    <row r="34" s="1" customFormat="1" ht="30" customHeight="1" spans="1:12">
      <c r="A34" s="14"/>
      <c r="B34" s="15"/>
      <c r="C34" s="15"/>
      <c r="D34" s="15"/>
      <c r="E34" s="16" t="s">
        <v>136</v>
      </c>
      <c r="F34" s="18" t="s">
        <v>137</v>
      </c>
      <c r="G34" s="17" t="s">
        <v>17</v>
      </c>
      <c r="H34" s="14">
        <v>10</v>
      </c>
      <c r="I34" s="25" t="s">
        <v>18</v>
      </c>
      <c r="J34" s="26">
        <f t="shared" si="1"/>
        <v>1155.74</v>
      </c>
      <c r="K34" s="16" t="s">
        <v>138</v>
      </c>
      <c r="L34" s="18" t="s">
        <v>131</v>
      </c>
    </row>
    <row r="35" s="1" customFormat="1" ht="30" customHeight="1" spans="1:12">
      <c r="A35" s="14"/>
      <c r="B35" s="15"/>
      <c r="C35" s="15"/>
      <c r="D35" s="15"/>
      <c r="E35" s="16" t="s">
        <v>139</v>
      </c>
      <c r="F35" s="16" t="s">
        <v>140</v>
      </c>
      <c r="G35" s="17" t="s">
        <v>141</v>
      </c>
      <c r="H35" s="14">
        <v>2</v>
      </c>
      <c r="I35" s="25" t="s">
        <v>18</v>
      </c>
      <c r="J35" s="26">
        <f>115.53*1+115.97*1</f>
        <v>231.5</v>
      </c>
      <c r="K35" s="16" t="s">
        <v>142</v>
      </c>
      <c r="L35" s="18" t="s">
        <v>143</v>
      </c>
    </row>
    <row r="36" s="1" customFormat="1" ht="30" customHeight="1" spans="1:12">
      <c r="A36" s="14"/>
      <c r="B36" s="15"/>
      <c r="C36" s="15"/>
      <c r="D36" s="15"/>
      <c r="E36" s="16" t="s">
        <v>144</v>
      </c>
      <c r="F36" s="16" t="s">
        <v>145</v>
      </c>
      <c r="G36" s="17" t="s">
        <v>42</v>
      </c>
      <c r="H36" s="14">
        <v>3</v>
      </c>
      <c r="I36" s="25" t="s">
        <v>18</v>
      </c>
      <c r="J36" s="26">
        <f>115.53*2+115.97*1</f>
        <v>347.03</v>
      </c>
      <c r="K36" s="16" t="s">
        <v>146</v>
      </c>
      <c r="L36" s="18" t="s">
        <v>147</v>
      </c>
    </row>
    <row r="37" s="1" customFormat="1" ht="30" customHeight="1" spans="1:12">
      <c r="A37" s="14"/>
      <c r="B37" s="15"/>
      <c r="C37" s="15"/>
      <c r="D37" s="15"/>
      <c r="E37" s="16" t="s">
        <v>148</v>
      </c>
      <c r="F37" s="16" t="s">
        <v>149</v>
      </c>
      <c r="G37" s="17" t="s">
        <v>67</v>
      </c>
      <c r="H37" s="14">
        <v>4</v>
      </c>
      <c r="I37" s="25" t="s">
        <v>18</v>
      </c>
      <c r="J37" s="26">
        <f t="shared" ref="J37:J41" si="2">115.53*3+115.97*1</f>
        <v>462.56</v>
      </c>
      <c r="K37" s="16" t="s">
        <v>150</v>
      </c>
      <c r="L37" s="18" t="s">
        <v>73</v>
      </c>
    </row>
    <row r="38" s="1" customFormat="1" ht="30" customHeight="1" spans="1:12">
      <c r="A38" s="14"/>
      <c r="B38" s="15"/>
      <c r="C38" s="15"/>
      <c r="D38" s="15"/>
      <c r="E38" s="16" t="s">
        <v>151</v>
      </c>
      <c r="F38" s="16" t="s">
        <v>152</v>
      </c>
      <c r="G38" s="17" t="s">
        <v>67</v>
      </c>
      <c r="H38" s="14">
        <v>4</v>
      </c>
      <c r="I38" s="25" t="s">
        <v>18</v>
      </c>
      <c r="J38" s="26">
        <f t="shared" si="2"/>
        <v>462.56</v>
      </c>
      <c r="K38" s="16" t="s">
        <v>153</v>
      </c>
      <c r="L38" s="18" t="s">
        <v>135</v>
      </c>
    </row>
    <row r="39" s="1" customFormat="1" ht="30" customHeight="1" spans="1:12">
      <c r="A39" s="14"/>
      <c r="B39" s="15"/>
      <c r="C39" s="15"/>
      <c r="D39" s="15"/>
      <c r="E39" s="16" t="s">
        <v>154</v>
      </c>
      <c r="F39" s="16" t="s">
        <v>155</v>
      </c>
      <c r="G39" s="17" t="s">
        <v>67</v>
      </c>
      <c r="H39" s="14">
        <v>4</v>
      </c>
      <c r="I39" s="25" t="s">
        <v>18</v>
      </c>
      <c r="J39" s="26">
        <f t="shared" si="2"/>
        <v>462.56</v>
      </c>
      <c r="K39" s="16" t="s">
        <v>156</v>
      </c>
      <c r="L39" s="18" t="s">
        <v>157</v>
      </c>
    </row>
    <row r="40" s="1" customFormat="1" ht="30" customHeight="1" spans="1:12">
      <c r="A40" s="14"/>
      <c r="B40" s="15"/>
      <c r="C40" s="15"/>
      <c r="D40" s="15"/>
      <c r="E40" s="16" t="s">
        <v>158</v>
      </c>
      <c r="F40" s="16" t="s">
        <v>159</v>
      </c>
      <c r="G40" s="17" t="s">
        <v>67</v>
      </c>
      <c r="H40" s="14">
        <v>4</v>
      </c>
      <c r="I40" s="25" t="s">
        <v>18</v>
      </c>
      <c r="J40" s="26">
        <f t="shared" si="2"/>
        <v>462.56</v>
      </c>
      <c r="K40" s="16" t="s">
        <v>160</v>
      </c>
      <c r="L40" s="18" t="s">
        <v>161</v>
      </c>
    </row>
    <row r="41" s="1" customFormat="1" ht="30" customHeight="1" spans="1:12">
      <c r="A41" s="14">
        <v>8</v>
      </c>
      <c r="B41" s="15" t="s">
        <v>162</v>
      </c>
      <c r="C41" s="15">
        <v>1</v>
      </c>
      <c r="D41" s="15">
        <v>4</v>
      </c>
      <c r="E41" s="16" t="s">
        <v>163</v>
      </c>
      <c r="F41" s="16" t="s">
        <v>164</v>
      </c>
      <c r="G41" s="17" t="s">
        <v>67</v>
      </c>
      <c r="H41" s="14">
        <v>4</v>
      </c>
      <c r="I41" s="25" t="s">
        <v>18</v>
      </c>
      <c r="J41" s="26">
        <f t="shared" si="2"/>
        <v>462.56</v>
      </c>
      <c r="K41" s="16" t="s">
        <v>165</v>
      </c>
      <c r="L41" s="16" t="s">
        <v>115</v>
      </c>
    </row>
    <row r="42" s="1" customFormat="1" ht="30" customHeight="1" spans="1:12">
      <c r="A42" s="14">
        <v>9</v>
      </c>
      <c r="B42" s="15" t="s">
        <v>166</v>
      </c>
      <c r="C42" s="15">
        <v>8</v>
      </c>
      <c r="D42" s="15">
        <v>68</v>
      </c>
      <c r="E42" s="16" t="s">
        <v>167</v>
      </c>
      <c r="F42" s="16" t="s">
        <v>168</v>
      </c>
      <c r="G42" s="17" t="s">
        <v>17</v>
      </c>
      <c r="H42" s="14">
        <v>10</v>
      </c>
      <c r="I42" s="25" t="s">
        <v>18</v>
      </c>
      <c r="J42" s="26">
        <f>115.53*9+115.97*1</f>
        <v>1155.74</v>
      </c>
      <c r="K42" s="16" t="s">
        <v>169</v>
      </c>
      <c r="L42" s="28" t="s">
        <v>170</v>
      </c>
    </row>
    <row r="43" s="1" customFormat="1" ht="30" customHeight="1" spans="1:12">
      <c r="A43" s="14"/>
      <c r="B43" s="15"/>
      <c r="C43" s="15"/>
      <c r="D43" s="15"/>
      <c r="E43" s="16" t="s">
        <v>171</v>
      </c>
      <c r="F43" s="16" t="s">
        <v>172</v>
      </c>
      <c r="G43" s="17" t="s">
        <v>17</v>
      </c>
      <c r="H43" s="14">
        <v>10</v>
      </c>
      <c r="I43" s="25">
        <v>5206.94</v>
      </c>
      <c r="J43" s="26">
        <f>134.08*H43</f>
        <v>1340.8</v>
      </c>
      <c r="K43" s="16" t="s">
        <v>173</v>
      </c>
      <c r="L43" s="27" t="s">
        <v>174</v>
      </c>
    </row>
    <row r="44" s="1" customFormat="1" ht="30" customHeight="1" spans="1:12">
      <c r="A44" s="14"/>
      <c r="B44" s="15"/>
      <c r="C44" s="15"/>
      <c r="D44" s="15"/>
      <c r="E44" s="16" t="s">
        <v>175</v>
      </c>
      <c r="F44" s="16" t="s">
        <v>176</v>
      </c>
      <c r="G44" s="17" t="s">
        <v>17</v>
      </c>
      <c r="H44" s="14">
        <v>10</v>
      </c>
      <c r="I44" s="25">
        <v>5167.94</v>
      </c>
      <c r="J44" s="26">
        <f>133.07*H44</f>
        <v>1330.7</v>
      </c>
      <c r="K44" s="16" t="s">
        <v>177</v>
      </c>
      <c r="L44" s="27" t="s">
        <v>178</v>
      </c>
    </row>
    <row r="45" s="1" customFormat="1" ht="30" customHeight="1" spans="1:12">
      <c r="A45" s="14"/>
      <c r="B45" s="15"/>
      <c r="C45" s="15"/>
      <c r="D45" s="15"/>
      <c r="E45" s="16" t="s">
        <v>179</v>
      </c>
      <c r="F45" s="16" t="s">
        <v>180</v>
      </c>
      <c r="G45" s="17" t="s">
        <v>67</v>
      </c>
      <c r="H45" s="14">
        <v>4</v>
      </c>
      <c r="I45" s="25">
        <v>6500</v>
      </c>
      <c r="J45" s="26">
        <f>167.37*H45</f>
        <v>669.48</v>
      </c>
      <c r="K45" s="16" t="s">
        <v>181</v>
      </c>
      <c r="L45" s="27" t="s">
        <v>174</v>
      </c>
    </row>
    <row r="46" s="1" customFormat="1" ht="30" customHeight="1" spans="1:12">
      <c r="A46" s="14"/>
      <c r="B46" s="15"/>
      <c r="C46" s="15"/>
      <c r="D46" s="15"/>
      <c r="E46" s="16" t="s">
        <v>182</v>
      </c>
      <c r="F46" s="16" t="s">
        <v>183</v>
      </c>
      <c r="G46" s="17" t="s">
        <v>17</v>
      </c>
      <c r="H46" s="14">
        <v>10</v>
      </c>
      <c r="I46" s="25">
        <v>5226.25</v>
      </c>
      <c r="J46" s="26">
        <f>134.57*H46</f>
        <v>1345.7</v>
      </c>
      <c r="K46" s="16" t="s">
        <v>184</v>
      </c>
      <c r="L46" s="27" t="s">
        <v>178</v>
      </c>
    </row>
    <row r="47" s="1" customFormat="1" ht="30" customHeight="1" spans="1:12">
      <c r="A47" s="14"/>
      <c r="B47" s="15"/>
      <c r="C47" s="15"/>
      <c r="D47" s="15"/>
      <c r="E47" s="16" t="s">
        <v>185</v>
      </c>
      <c r="F47" s="16" t="s">
        <v>186</v>
      </c>
      <c r="G47" s="17" t="s">
        <v>67</v>
      </c>
      <c r="H47" s="14">
        <v>4</v>
      </c>
      <c r="I47" s="25">
        <v>6500</v>
      </c>
      <c r="J47" s="26">
        <f>167.37*H47</f>
        <v>669.48</v>
      </c>
      <c r="K47" s="16" t="s">
        <v>187</v>
      </c>
      <c r="L47" s="27" t="s">
        <v>188</v>
      </c>
    </row>
    <row r="48" s="1" customFormat="1" ht="30" customHeight="1" spans="1:12">
      <c r="A48" s="14"/>
      <c r="B48" s="15"/>
      <c r="C48" s="15"/>
      <c r="D48" s="15"/>
      <c r="E48" s="16" t="s">
        <v>189</v>
      </c>
      <c r="F48" s="16" t="s">
        <v>190</v>
      </c>
      <c r="G48" s="17" t="s">
        <v>17</v>
      </c>
      <c r="H48" s="14">
        <v>10</v>
      </c>
      <c r="I48" s="25" t="s">
        <v>18</v>
      </c>
      <c r="J48" s="26">
        <f>115.53*9+115.97*1</f>
        <v>1155.74</v>
      </c>
      <c r="K48" s="16" t="s">
        <v>191</v>
      </c>
      <c r="L48" s="27" t="s">
        <v>192</v>
      </c>
    </row>
    <row r="49" s="1" customFormat="1" ht="30" customHeight="1" spans="1:12">
      <c r="A49" s="14"/>
      <c r="B49" s="15"/>
      <c r="C49" s="15"/>
      <c r="D49" s="15"/>
      <c r="E49" s="16" t="s">
        <v>193</v>
      </c>
      <c r="F49" s="19" t="s">
        <v>194</v>
      </c>
      <c r="G49" s="17" t="s">
        <v>17</v>
      </c>
      <c r="H49" s="14">
        <v>10</v>
      </c>
      <c r="I49" s="25">
        <v>5078.75</v>
      </c>
      <c r="J49" s="26">
        <f>130.78*H49</f>
        <v>1307.8</v>
      </c>
      <c r="K49" s="16" t="s">
        <v>195</v>
      </c>
      <c r="L49" s="27" t="s">
        <v>174</v>
      </c>
    </row>
    <row r="50" s="1" customFormat="1" ht="30" customHeight="1" spans="1:12">
      <c r="A50" s="14" t="s">
        <v>196</v>
      </c>
      <c r="B50" s="12"/>
      <c r="C50" s="12">
        <f>SUM(C6:C49)</f>
        <v>44</v>
      </c>
      <c r="D50" s="12">
        <f>SUM(D6:D49)</f>
        <v>360</v>
      </c>
      <c r="E50" s="20"/>
      <c r="F50" s="21"/>
      <c r="G50" s="14"/>
      <c r="H50" s="12">
        <f>SUM(H6:H49)</f>
        <v>360</v>
      </c>
      <c r="I50" s="29"/>
      <c r="J50" s="12">
        <f>SUM(J6:J49)</f>
        <v>44201.06</v>
      </c>
      <c r="K50" s="30"/>
      <c r="L50" s="31"/>
    </row>
    <row r="51" s="1" customFormat="1" spans="1:12">
      <c r="A51" s="2"/>
      <c r="B51" s="4"/>
      <c r="C51" s="5"/>
      <c r="D51" s="5"/>
      <c r="E51" s="6"/>
      <c r="F51" s="2"/>
      <c r="G51" s="2"/>
      <c r="H51" s="2"/>
      <c r="I51" s="7"/>
      <c r="J51" s="8"/>
      <c r="L51" s="9"/>
    </row>
  </sheetData>
  <mergeCells count="27">
    <mergeCell ref="A2:L2"/>
    <mergeCell ref="K3:L3"/>
    <mergeCell ref="A50:B50"/>
    <mergeCell ref="A4:A5"/>
    <mergeCell ref="A11:A16"/>
    <mergeCell ref="A17:A40"/>
    <mergeCell ref="A42:A49"/>
    <mergeCell ref="B4:B5"/>
    <mergeCell ref="B11:B16"/>
    <mergeCell ref="B17:B40"/>
    <mergeCell ref="B42:B49"/>
    <mergeCell ref="C4:C5"/>
    <mergeCell ref="C11:C16"/>
    <mergeCell ref="C17:C40"/>
    <mergeCell ref="C42:C49"/>
    <mergeCell ref="D4:D5"/>
    <mergeCell ref="D11:D16"/>
    <mergeCell ref="D17:D40"/>
    <mergeCell ref="D42:D49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F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2025-10-14T00:35:00Z</dcterms:created>
  <dcterms:modified xsi:type="dcterms:W3CDTF">2025-12-08T01:56:16Z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94B9BF8AF4A14891B3D8F1A95E6F7521</vt:lpwstr>
  </property>
  <property fmtid="{D5CDD505-2E9C-101B-9397-08002B2CF9AE}" pid="3" name="KSOProductBuildVer">
    <vt:lpwstr>2052-11.8.2.12094</vt:lpwstr>
  </property>
</Properties>
</file>